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2980" windowHeight="9024" activeTab="3"/>
  </bookViews>
  <sheets>
    <sheet name="стр.19" sheetId="6" r:id="rId1"/>
    <sheet name="стр.20" sheetId="7" r:id="rId2"/>
    <sheet name="стр.22," sheetId="3" r:id="rId3"/>
    <sheet name="стр.23" sheetId="5" r:id="rId4"/>
  </sheets>
  <definedNames>
    <definedName name="_xlnm.Print_Area" localSheetId="0">стр.19!$A$1:$AW$17</definedName>
    <definedName name="_xlnm.Print_Area" localSheetId="1">стр.20!$A$1:$AI$15</definedName>
    <definedName name="_xlnm.Print_Area" localSheetId="2">'стр.22,'!$A$1:$S$17</definedName>
    <definedName name="_xlnm.Print_Area" localSheetId="3">стр.23!$A$1:$S$31</definedName>
  </definedNames>
  <calcPr calcId="144525" fullPrecision="0"/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D8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D6" i="5"/>
  <c r="E8" i="3"/>
  <c r="F8" i="3"/>
  <c r="F6" i="3" s="1"/>
  <c r="G8" i="3"/>
  <c r="G6" i="3" s="1"/>
  <c r="H8" i="3"/>
  <c r="H6" i="3" s="1"/>
  <c r="I8" i="3"/>
  <c r="I6" i="3" s="1"/>
  <c r="J8" i="3"/>
  <c r="K8" i="3"/>
  <c r="L8" i="3"/>
  <c r="L6" i="3" s="1"/>
  <c r="M8" i="3"/>
  <c r="M6" i="3" s="1"/>
  <c r="N8" i="3"/>
  <c r="N6" i="3" s="1"/>
  <c r="O8" i="3"/>
  <c r="O6" i="3" s="1"/>
  <c r="P8" i="3"/>
  <c r="Q8" i="3"/>
  <c r="R8" i="3"/>
  <c r="R6" i="3" s="1"/>
  <c r="S8" i="3"/>
  <c r="S6" i="3" s="1"/>
  <c r="D8" i="3"/>
  <c r="D6" i="3" s="1"/>
  <c r="E6" i="3"/>
  <c r="J6" i="3"/>
  <c r="K6" i="3"/>
  <c r="P6" i="3"/>
  <c r="Q6" i="3"/>
  <c r="F7" i="7" l="1"/>
  <c r="G7" i="7"/>
  <c r="H7" i="7"/>
  <c r="J7" i="7"/>
  <c r="L7" i="7"/>
  <c r="N7" i="7"/>
  <c r="P7" i="7"/>
  <c r="R7" i="7"/>
  <c r="T7" i="7"/>
  <c r="V7" i="7"/>
  <c r="W7" i="7"/>
  <c r="X7" i="7"/>
  <c r="Z7" i="7"/>
  <c r="AB7" i="7"/>
  <c r="AD7" i="7"/>
  <c r="AE7" i="7"/>
  <c r="AF7" i="7"/>
  <c r="AH7" i="7"/>
  <c r="AI7" i="7"/>
  <c r="AI12" i="7"/>
  <c r="AG12" i="7"/>
  <c r="AE12" i="7"/>
  <c r="AC12" i="7"/>
  <c r="AA12" i="7"/>
  <c r="Y12" i="7"/>
  <c r="W12" i="7"/>
  <c r="U12" i="7"/>
  <c r="S12" i="7"/>
  <c r="Q12" i="7"/>
  <c r="O12" i="7"/>
  <c r="M12" i="7"/>
  <c r="K12" i="7"/>
  <c r="I12" i="7"/>
  <c r="G12" i="7"/>
  <c r="E12" i="7"/>
  <c r="AI11" i="7"/>
  <c r="AI10" i="7"/>
  <c r="AI9" i="7"/>
  <c r="AI8" i="7"/>
  <c r="AG11" i="7"/>
  <c r="AG10" i="7"/>
  <c r="AG9" i="7"/>
  <c r="AG8" i="7"/>
  <c r="AG7" i="7" s="1"/>
  <c r="AE11" i="7"/>
  <c r="AE10" i="7"/>
  <c r="AE9" i="7"/>
  <c r="AE8" i="7"/>
  <c r="AC11" i="7"/>
  <c r="AC10" i="7"/>
  <c r="AC9" i="7"/>
  <c r="AC8" i="7"/>
  <c r="AC7" i="7" s="1"/>
  <c r="AA11" i="7"/>
  <c r="AA10" i="7"/>
  <c r="AA9" i="7"/>
  <c r="AA8" i="7"/>
  <c r="AA7" i="7" s="1"/>
  <c r="Y11" i="7"/>
  <c r="Y10" i="7"/>
  <c r="Y7" i="7" s="1"/>
  <c r="Y9" i="7"/>
  <c r="Y8" i="7"/>
  <c r="W11" i="7"/>
  <c r="W10" i="7"/>
  <c r="W9" i="7"/>
  <c r="W8" i="7"/>
  <c r="U11" i="7"/>
  <c r="U10" i="7"/>
  <c r="U9" i="7"/>
  <c r="U8" i="7"/>
  <c r="U7" i="7" s="1"/>
  <c r="S11" i="7"/>
  <c r="S10" i="7"/>
  <c r="S9" i="7"/>
  <c r="S8" i="7"/>
  <c r="Q11" i="7"/>
  <c r="Q10" i="7"/>
  <c r="Q9" i="7"/>
  <c r="Q8" i="7"/>
  <c r="Q7" i="7" s="1"/>
  <c r="O11" i="7"/>
  <c r="O10" i="7"/>
  <c r="O9" i="7"/>
  <c r="O8" i="7"/>
  <c r="O7" i="7" s="1"/>
  <c r="M11" i="7"/>
  <c r="M10" i="7"/>
  <c r="M9" i="7"/>
  <c r="M8" i="7"/>
  <c r="M7" i="7" s="1"/>
  <c r="K11" i="7"/>
  <c r="K10" i="7"/>
  <c r="K9" i="7"/>
  <c r="K8" i="7"/>
  <c r="K7" i="7" s="1"/>
  <c r="I11" i="7"/>
  <c r="I10" i="7"/>
  <c r="I9" i="7"/>
  <c r="I8" i="7"/>
  <c r="I7" i="7" s="1"/>
  <c r="G11" i="7"/>
  <c r="G10" i="7"/>
  <c r="G9" i="7"/>
  <c r="G8" i="7"/>
  <c r="E8" i="7"/>
  <c r="E9" i="7"/>
  <c r="E7" i="7" s="1"/>
  <c r="E10" i="7"/>
  <c r="E11" i="7"/>
  <c r="S7" i="7" l="1"/>
  <c r="D7" i="7"/>
  <c r="E6" i="6" l="1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D6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D10" i="6"/>
  <c r="T10" i="3" l="1"/>
  <c r="T6" i="3" s="1"/>
</calcChain>
</file>

<file path=xl/sharedStrings.xml><?xml version="1.0" encoding="utf-8"?>
<sst xmlns="http://schemas.openxmlformats.org/spreadsheetml/2006/main" count="189" uniqueCount="103">
  <si>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
(КДЕС Ред. 2) «Образование дошкольное» (код 85.11)</t>
  </si>
  <si>
    <t>Наименование показателей</t>
  </si>
  <si>
    <t>№ 
строки</t>
  </si>
  <si>
    <t>Всего</t>
  </si>
  <si>
    <t>из них по образовательной деятельности</t>
  </si>
  <si>
    <t>населения</t>
  </si>
  <si>
    <t>на конец отчетного года</t>
  </si>
  <si>
    <t>ДОУ 1</t>
  </si>
  <si>
    <t>ДОУ 2</t>
  </si>
  <si>
    <t>ДОУ 3</t>
  </si>
  <si>
    <t>ДОУ 4</t>
  </si>
  <si>
    <t>ДОУ 5</t>
  </si>
  <si>
    <t>ДОУ 6</t>
  </si>
  <si>
    <t>ДОУ 7</t>
  </si>
  <si>
    <t>ДОУ 8</t>
  </si>
  <si>
    <t>ДОУ 9</t>
  </si>
  <si>
    <t>ДОУ Важное</t>
  </si>
  <si>
    <t>ДОУ Гюрюльдеук</t>
  </si>
  <si>
    <t>ДОУ Красногорка</t>
  </si>
  <si>
    <t>ДОУ Новая Джегута</t>
  </si>
  <si>
    <t>ДОУ Сары-Тюз Ромашка</t>
  </si>
  <si>
    <t>ДОУ Сары-Тюз Насыб</t>
  </si>
  <si>
    <t>ДОУ Эльтаркач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</si>
  <si>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 «Образование дошкольное» (код 85.11); заполняется на конец отчетного года)</t>
  </si>
  <si>
    <t>оплата работ, услуг</t>
  </si>
  <si>
    <t>социальное обеспечение</t>
  </si>
  <si>
    <t>прочие расходы</t>
  </si>
  <si>
    <t>Поступление нефинансовых активов</t>
  </si>
  <si>
    <t>2206</t>
  </si>
  <si>
    <t>Раздел 24. Расходы на внедрение и использование цифровых технологий 
дошкольной образовательной организацией в отчетном году, 
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</si>
  <si>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филиалов), с видом экономической деятельности 
по ОКВЭД2 ОК 029-2014 (КДЕС Ред. 2) «Образование дошкольное» (код 85.11)</t>
  </si>
  <si>
    <t>Наименование показателя</t>
  </si>
  <si>
    <t>Раздел 25.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</si>
  <si>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
по ОКВЭД2 ОК 029-2014 (КДЕС Ред. 2) «Образование дошкольное» (код 85.11)</t>
  </si>
  <si>
    <t xml:space="preserve"> год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</si>
  <si>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</si>
  <si>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r>
      <t>_____</t>
    </r>
    <r>
      <rPr>
        <sz val="8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</si>
  <si>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Объем поступивших средств ( за отчетный год) - всего ( сумма строк 1902,1906-1909)</t>
  </si>
  <si>
    <t xml:space="preserve">   в том числе средства: бюджетов всех уровней (субсидий) - всего (сумма строк 1903-1905)</t>
  </si>
  <si>
    <t>в том числе бюджета: федерального</t>
  </si>
  <si>
    <t>субъекта Российской Федерации</t>
  </si>
  <si>
    <t>местного</t>
  </si>
  <si>
    <t>организаций</t>
  </si>
  <si>
    <t>государственных внебюджетных фондов</t>
  </si>
  <si>
    <t>иностранных источников</t>
  </si>
  <si>
    <t>Остаток средств: на начало года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</si>
  <si>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</si>
  <si>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</si>
  <si>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</si>
  <si>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</si>
  <si>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</si>
  <si>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</si>
  <si>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</si>
  <si>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</si>
  <si>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</si>
  <si>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</si>
  <si>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</si>
  <si>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Раздел 19. Распределение объема средств организации по источникам их получения и видам деятельности, тысяча рублей 
(с одним десятичным знаком)</t>
  </si>
  <si>
    <t>Раздел 20. Расходы организации, тысяча рублей (с одним десятичным знаком)</t>
  </si>
  <si>
    <t>Расходы (сумма строк 2002-2005)</t>
  </si>
  <si>
    <t>2001</t>
  </si>
  <si>
    <t>в том числе: оплата труда и начисления на выплаты по оплате труда</t>
  </si>
  <si>
    <t>2002</t>
  </si>
  <si>
    <t>2003</t>
  </si>
  <si>
    <t>2004</t>
  </si>
  <si>
    <t>2005</t>
  </si>
  <si>
    <t>2006</t>
  </si>
  <si>
    <t>из них осуществляемые за счет средств бюджетов всех уровней ( субсидии)</t>
  </si>
  <si>
    <t>Затраты на внедрение и использование цифровых технологий - всего (сумма строк 2203,2212)</t>
  </si>
  <si>
    <t>2201</t>
  </si>
  <si>
    <t xml:space="preserve">             из них:   затраты на продукты и услуги в области информационной безопасности</t>
  </si>
  <si>
    <t>2202</t>
  </si>
  <si>
    <t>из строки 2201: Внутренние затраты на внедрение и использование цифровых технологий</t>
  </si>
  <si>
    <t>2203</t>
  </si>
  <si>
    <t xml:space="preserve">            из них: 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</t>
  </si>
  <si>
    <t>2204</t>
  </si>
  <si>
    <t xml:space="preserve">           из них на приобретение: вычислительной техники и оргтехники</t>
  </si>
  <si>
    <t>2205</t>
  </si>
  <si>
    <t xml:space="preserve">          коммуникационного оборудования</t>
  </si>
  <si>
    <t xml:space="preserve">         на приобретение программного обеспечения, адаптацию и доработку программного обеспечения, выполненные собственными силами</t>
  </si>
  <si>
    <t>2207</t>
  </si>
  <si>
    <t xml:space="preserve">                в том числе российского программного обеспечения</t>
  </si>
  <si>
    <t>2208</t>
  </si>
  <si>
    <t xml:space="preserve">        на оплату услуг электросвязи</t>
  </si>
  <si>
    <t>2209</t>
  </si>
  <si>
    <t xml:space="preserve">                в том числе на оплату доступа к сети Интернет</t>
  </si>
  <si>
    <t>2210</t>
  </si>
  <si>
    <t xml:space="preserve">        на приобретение цифрового контента (книги, музыкальные произведения, изображения, видео в электронном и т.п.)</t>
  </si>
  <si>
    <t>2211</t>
  </si>
  <si>
    <t xml:space="preserve"> Внешние затраты на внедрение и использование цифровых технологий</t>
  </si>
  <si>
    <t>2212</t>
  </si>
  <si>
    <t>Внутренние затраты на внедрение и использование цифровых технологий (сумма строк 2302-2304)</t>
  </si>
  <si>
    <t xml:space="preserve">       в том числе по источникам финансирования: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</si>
  <si>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</si>
  <si>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</si>
  <si>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  из них:некоммерческих организаций</t>
  </si>
  <si>
    <t xml:space="preserve">          физических лиц</t>
  </si>
  <si>
    <t>2301</t>
  </si>
  <si>
    <t>2302</t>
  </si>
  <si>
    <t>2303</t>
  </si>
  <si>
    <t>2304</t>
  </si>
  <si>
    <t>2305</t>
  </si>
  <si>
    <t>2306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</si>
</sst>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</font>
    <font>
      <vertAlign val="superscript"/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1" fillId="0" borderId="1" xfId="0" applyFont="1" applyBorder="1"/>
    <xf numFmtId="164" fontId="1" fillId="0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indent="5"/>
    </xf>
    <xf numFmtId="0" fontId="1" fillId="0" borderId="1" xfId="0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8" xfId="0" applyFont="1" applyBorder="1"/>
    <xf numFmtId="0" fontId="5" fillId="0" borderId="0" xfId="0" applyFont="1" applyFill="1" applyAlignment="1">
      <alignment horizontal="justify" wrapText="1"/>
    </xf>
    <xf numFmtId="0" fontId="3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 applyProtection="1">
      <alignment wrapText="1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8" fillId="0" borderId="0" xfId="0" applyFont="1" applyFill="1" applyAlignment="1">
      <alignment horizontal="justify" wrapText="1"/>
    </xf>
    <xf numFmtId="49" fontId="1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8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0" xfId="0" applyNumberFormat="1" applyFont="1" applyFill="1" applyBorder="1" applyAlignment="1" applyProtection="1">
      <alignment wrapText="1"/>
    </xf>
    <xf numFmtId="164" fontId="6" fillId="0" borderId="1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view="pageBreakPreview" topLeftCell="C4" zoomScaleNormal="100" workbookViewId="0">
      <selection activeCell="M6" sqref="M6"/>
    </sheetView>
  </sheetViews>
  <sheetFormatPr defaultColWidth="0.88671875" defaultRowHeight="13.2" x14ac:dyDescent="0.25"/>
  <cols>
    <col min="1" max="1" width="3.77734375" style="1" customWidth="1"/>
    <col min="2" max="2" width="63.109375" style="1" customWidth="1"/>
    <col min="3" max="3" width="11.44140625" style="1" customWidth="1"/>
    <col min="4" max="4" width="17" style="1" customWidth="1"/>
    <col min="5" max="5" width="14.21875" style="1" customWidth="1"/>
    <col min="6" max="6" width="12.77734375" style="1" customWidth="1"/>
    <col min="7" max="13" width="9.77734375" style="1" customWidth="1"/>
    <col min="14" max="14" width="11.21875" style="1" customWidth="1"/>
    <col min="15" max="15" width="11.33203125" style="1" customWidth="1"/>
    <col min="16" max="19" width="9.77734375" style="1" customWidth="1"/>
    <col min="20" max="16384" width="0.88671875" style="1"/>
  </cols>
  <sheetData>
    <row r="1" spans="1:49" ht="33" customHeight="1" x14ac:dyDescent="0.3">
      <c r="B1" s="49" t="s">
        <v>57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29"/>
    </row>
    <row r="2" spans="1:49" ht="48" customHeight="1" x14ac:dyDescent="0.3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25"/>
    </row>
    <row r="3" spans="1:49" s="12" customFormat="1" ht="60" customHeight="1" x14ac:dyDescent="0.25"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  <c r="K3" s="31" t="s">
        <v>14</v>
      </c>
      <c r="L3" s="31" t="s">
        <v>15</v>
      </c>
      <c r="M3" s="27" t="s">
        <v>16</v>
      </c>
      <c r="N3" s="27" t="s">
        <v>17</v>
      </c>
      <c r="O3" s="27" t="s">
        <v>18</v>
      </c>
      <c r="P3" s="27" t="s">
        <v>19</v>
      </c>
      <c r="Q3" s="27" t="s">
        <v>20</v>
      </c>
      <c r="R3" s="27" t="s">
        <v>21</v>
      </c>
      <c r="S3" s="27" t="s">
        <v>22</v>
      </c>
    </row>
    <row r="4" spans="1:49" ht="30" customHeight="1" x14ac:dyDescent="0.25">
      <c r="A4" s="51" t="s">
        <v>1</v>
      </c>
      <c r="B4" s="52"/>
      <c r="C4" s="26" t="s">
        <v>2</v>
      </c>
      <c r="D4" s="53" t="s">
        <v>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2" t="s">
        <v>4</v>
      </c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4"/>
    </row>
    <row r="5" spans="1:49" ht="13.5" customHeight="1" x14ac:dyDescent="0.25">
      <c r="A5" s="45">
        <v>1</v>
      </c>
      <c r="B5" s="46"/>
      <c r="C5" s="28">
        <v>2</v>
      </c>
      <c r="D5" s="47">
        <v>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6">
        <v>4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8"/>
    </row>
    <row r="6" spans="1:49" ht="28.8" x14ac:dyDescent="0.3">
      <c r="A6" s="2"/>
      <c r="B6" s="38" t="s">
        <v>37</v>
      </c>
      <c r="C6" s="38" t="s">
        <v>46</v>
      </c>
      <c r="D6" s="7">
        <f>D7+D12</f>
        <v>12279.6</v>
      </c>
      <c r="E6" s="7">
        <f t="shared" ref="E6:S6" si="0">E7+E12</f>
        <v>28530.400000000001</v>
      </c>
      <c r="F6" s="7">
        <f t="shared" si="0"/>
        <v>11345</v>
      </c>
      <c r="G6" s="7">
        <f t="shared" si="0"/>
        <v>23646.3</v>
      </c>
      <c r="H6" s="7">
        <f t="shared" si="0"/>
        <v>23166.2</v>
      </c>
      <c r="I6" s="7">
        <f t="shared" si="0"/>
        <v>24528.3</v>
      </c>
      <c r="J6" s="7">
        <f t="shared" si="0"/>
        <v>28593.8</v>
      </c>
      <c r="K6" s="7">
        <f t="shared" si="0"/>
        <v>13926.3</v>
      </c>
      <c r="L6" s="7">
        <f t="shared" si="0"/>
        <v>15502.4</v>
      </c>
      <c r="M6" s="7">
        <f t="shared" si="0"/>
        <v>11335</v>
      </c>
      <c r="N6" s="7">
        <f t="shared" si="0"/>
        <v>8182.7</v>
      </c>
      <c r="O6" s="7">
        <f t="shared" si="0"/>
        <v>12539</v>
      </c>
      <c r="P6" s="7">
        <f t="shared" si="0"/>
        <v>13355.3</v>
      </c>
      <c r="Q6" s="7">
        <f t="shared" si="0"/>
        <v>6504.9</v>
      </c>
      <c r="R6" s="7">
        <f t="shared" si="0"/>
        <v>15815</v>
      </c>
      <c r="S6" s="7">
        <f t="shared" si="0"/>
        <v>5386.6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40"/>
    </row>
    <row r="7" spans="1:49" ht="28.8" x14ac:dyDescent="0.3">
      <c r="A7" s="3"/>
      <c r="B7" s="38" t="s">
        <v>38</v>
      </c>
      <c r="C7" s="38" t="s">
        <v>47</v>
      </c>
      <c r="D7" s="30">
        <v>11817.1</v>
      </c>
      <c r="E7" s="30">
        <v>27724.5</v>
      </c>
      <c r="F7" s="30">
        <v>10924.4</v>
      </c>
      <c r="G7" s="30">
        <v>23217.8</v>
      </c>
      <c r="H7" s="30">
        <v>22609</v>
      </c>
      <c r="I7" s="30">
        <v>23815</v>
      </c>
      <c r="J7" s="30">
        <v>27571.9</v>
      </c>
      <c r="K7" s="30">
        <v>13566.5</v>
      </c>
      <c r="L7" s="30">
        <v>15002.5</v>
      </c>
      <c r="M7" s="30">
        <v>10955.2</v>
      </c>
      <c r="N7" s="30">
        <v>8006.5</v>
      </c>
      <c r="O7" s="30">
        <v>12323.8</v>
      </c>
      <c r="P7" s="30">
        <v>12935.8</v>
      </c>
      <c r="Q7" s="30">
        <v>6370.4</v>
      </c>
      <c r="R7" s="30">
        <v>15506.3</v>
      </c>
      <c r="S7" s="30">
        <v>5258.4</v>
      </c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2"/>
    </row>
    <row r="8" spans="1:49" ht="12.75" customHeight="1" x14ac:dyDescent="0.3">
      <c r="A8" s="2"/>
      <c r="B8" s="38" t="s">
        <v>39</v>
      </c>
      <c r="C8" s="38" t="s">
        <v>48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4"/>
    </row>
    <row r="9" spans="1:49" ht="14.4" x14ac:dyDescent="0.3">
      <c r="A9" s="3"/>
      <c r="B9" s="38" t="s">
        <v>40</v>
      </c>
      <c r="C9" s="38" t="s">
        <v>49</v>
      </c>
      <c r="D9" s="7">
        <v>8871.9</v>
      </c>
      <c r="E9" s="7">
        <v>22881</v>
      </c>
      <c r="F9" s="7">
        <v>8573.5</v>
      </c>
      <c r="G9" s="7">
        <v>18924.099999999999</v>
      </c>
      <c r="H9" s="7">
        <v>18052.3</v>
      </c>
      <c r="I9" s="7">
        <v>19511.2</v>
      </c>
      <c r="J9" s="7">
        <v>20697.8</v>
      </c>
      <c r="K9" s="7">
        <v>10821.5</v>
      </c>
      <c r="L9" s="7">
        <v>11733.3</v>
      </c>
      <c r="M9" s="7">
        <v>8286.4</v>
      </c>
      <c r="N9" s="7">
        <v>4088.8</v>
      </c>
      <c r="O9" s="7">
        <v>9953.1</v>
      </c>
      <c r="P9" s="7">
        <v>10676.5</v>
      </c>
      <c r="Q9" s="7">
        <v>5337.8</v>
      </c>
      <c r="R9" s="7">
        <v>11538.7</v>
      </c>
      <c r="S9" s="7">
        <v>3945.2</v>
      </c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2"/>
    </row>
    <row r="10" spans="1:49" ht="12.75" customHeight="1" x14ac:dyDescent="0.3">
      <c r="A10" s="2"/>
      <c r="B10" s="38" t="s">
        <v>41</v>
      </c>
      <c r="C10" s="38" t="s">
        <v>50</v>
      </c>
      <c r="D10" s="7">
        <f>D7-D9</f>
        <v>2945.2</v>
      </c>
      <c r="E10" s="7">
        <f t="shared" ref="E10:S10" si="1">E7-E9</f>
        <v>4843.5</v>
      </c>
      <c r="F10" s="7">
        <f t="shared" si="1"/>
        <v>2350.9</v>
      </c>
      <c r="G10" s="7">
        <f t="shared" si="1"/>
        <v>4293.7</v>
      </c>
      <c r="H10" s="7">
        <f t="shared" si="1"/>
        <v>4556.7</v>
      </c>
      <c r="I10" s="7">
        <f t="shared" si="1"/>
        <v>4303.8</v>
      </c>
      <c r="J10" s="7">
        <f t="shared" si="1"/>
        <v>6874.1</v>
      </c>
      <c r="K10" s="7">
        <f t="shared" si="1"/>
        <v>2745</v>
      </c>
      <c r="L10" s="7">
        <f t="shared" si="1"/>
        <v>3269.2</v>
      </c>
      <c r="M10" s="7">
        <f t="shared" si="1"/>
        <v>2668.8</v>
      </c>
      <c r="N10" s="7">
        <f t="shared" si="1"/>
        <v>3917.7</v>
      </c>
      <c r="O10" s="7">
        <f t="shared" si="1"/>
        <v>2370.6999999999998</v>
      </c>
      <c r="P10" s="7">
        <f t="shared" si="1"/>
        <v>2259.3000000000002</v>
      </c>
      <c r="Q10" s="7">
        <f t="shared" si="1"/>
        <v>1032.5999999999999</v>
      </c>
      <c r="R10" s="7">
        <f t="shared" si="1"/>
        <v>3967.6</v>
      </c>
      <c r="S10" s="7">
        <f t="shared" si="1"/>
        <v>1313.2</v>
      </c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4"/>
    </row>
    <row r="11" spans="1:49" ht="14.4" x14ac:dyDescent="0.3">
      <c r="A11" s="6"/>
      <c r="B11" s="38" t="s">
        <v>42</v>
      </c>
      <c r="C11" s="38" t="s">
        <v>51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40"/>
    </row>
    <row r="12" spans="1:49" ht="14.4" x14ac:dyDescent="0.3">
      <c r="A12" s="6"/>
      <c r="B12" s="38" t="s">
        <v>5</v>
      </c>
      <c r="C12" s="38" t="s">
        <v>52</v>
      </c>
      <c r="D12" s="7">
        <v>462.5</v>
      </c>
      <c r="E12" s="7">
        <v>805.9</v>
      </c>
      <c r="F12" s="7">
        <v>420.6</v>
      </c>
      <c r="G12" s="7">
        <v>428.5</v>
      </c>
      <c r="H12" s="7">
        <v>557.20000000000005</v>
      </c>
      <c r="I12" s="7">
        <v>713.3</v>
      </c>
      <c r="J12" s="7">
        <v>1021.9</v>
      </c>
      <c r="K12" s="7">
        <v>359.8</v>
      </c>
      <c r="L12" s="7">
        <v>499.9</v>
      </c>
      <c r="M12" s="7">
        <v>379.8</v>
      </c>
      <c r="N12" s="7">
        <v>176.2</v>
      </c>
      <c r="O12" s="7">
        <v>215.2</v>
      </c>
      <c r="P12" s="7">
        <v>419.5</v>
      </c>
      <c r="Q12" s="7">
        <v>134.5</v>
      </c>
      <c r="R12" s="7">
        <v>308.7</v>
      </c>
      <c r="S12" s="7">
        <v>128.19999999999999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40"/>
    </row>
    <row r="13" spans="1:49" ht="14.4" x14ac:dyDescent="0.3">
      <c r="A13" s="6"/>
      <c r="B13" s="38" t="s">
        <v>43</v>
      </c>
      <c r="C13" s="38" t="s">
        <v>53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40"/>
    </row>
    <row r="14" spans="1:49" ht="14.4" x14ac:dyDescent="0.3">
      <c r="A14" s="6"/>
      <c r="B14" s="38" t="s">
        <v>44</v>
      </c>
      <c r="C14" s="38" t="s">
        <v>54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40"/>
    </row>
    <row r="15" spans="1:49" ht="25.5" customHeight="1" x14ac:dyDescent="0.3">
      <c r="A15" s="6"/>
      <c r="B15" s="38" t="s">
        <v>45</v>
      </c>
      <c r="C15" s="38" t="s">
        <v>55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40"/>
    </row>
    <row r="16" spans="1:49" ht="25.5" customHeight="1" x14ac:dyDescent="0.3">
      <c r="A16" s="6"/>
      <c r="B16" s="38" t="s">
        <v>6</v>
      </c>
      <c r="C16" s="38" t="s">
        <v>56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40"/>
    </row>
    <row r="17" ht="3" customHeight="1" x14ac:dyDescent="0.25"/>
  </sheetData>
  <mergeCells count="17">
    <mergeCell ref="B1:AV1"/>
    <mergeCell ref="B2:AV2"/>
    <mergeCell ref="A4:B4"/>
    <mergeCell ref="D4:S4"/>
    <mergeCell ref="T4:AW4"/>
    <mergeCell ref="T7:AW8"/>
    <mergeCell ref="T9:AW10"/>
    <mergeCell ref="A5:B5"/>
    <mergeCell ref="D5:S5"/>
    <mergeCell ref="T5:AW5"/>
    <mergeCell ref="T6:AW6"/>
    <mergeCell ref="T15:AW15"/>
    <mergeCell ref="T16:AW16"/>
    <mergeCell ref="T13:AW13"/>
    <mergeCell ref="T14:AW14"/>
    <mergeCell ref="T11:AW11"/>
    <mergeCell ref="T12:AW12"/>
  </mergeCells>
  <pageMargins left="0.98425196850393704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view="pageBreakPreview" topLeftCell="A4" zoomScaleNormal="100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D14" sqref="D14"/>
    </sheetView>
  </sheetViews>
  <sheetFormatPr defaultColWidth="0.88671875" defaultRowHeight="13.2" x14ac:dyDescent="0.25"/>
  <cols>
    <col min="1" max="1" width="0.88671875" style="1"/>
    <col min="2" max="2" width="35.44140625" style="1" customWidth="1"/>
    <col min="3" max="3" width="13.33203125" style="1" customWidth="1"/>
    <col min="4" max="35" width="15.77734375" style="1" customWidth="1"/>
    <col min="36" max="16384" width="0.88671875" style="1"/>
  </cols>
  <sheetData>
    <row r="1" spans="1:35" ht="16.5" customHeight="1" x14ac:dyDescent="0.3">
      <c r="B1" s="55" t="s">
        <v>58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5" ht="6" customHeight="1" x14ac:dyDescent="0.3">
      <c r="B2" s="29"/>
      <c r="C2" s="29"/>
      <c r="D2" s="29"/>
      <c r="E2" s="36"/>
      <c r="F2" s="29"/>
      <c r="G2" s="36"/>
      <c r="H2" s="29"/>
      <c r="I2" s="36"/>
      <c r="J2" s="29"/>
      <c r="K2" s="36"/>
      <c r="L2" s="29"/>
      <c r="M2" s="36"/>
      <c r="N2" s="29"/>
      <c r="O2" s="36"/>
      <c r="P2" s="29"/>
      <c r="Q2" s="36"/>
      <c r="R2" s="29"/>
      <c r="S2" s="36"/>
      <c r="T2" s="29"/>
      <c r="U2" s="36"/>
      <c r="V2" s="29"/>
      <c r="W2" s="36"/>
      <c r="X2" s="29"/>
      <c r="Y2" s="36"/>
      <c r="Z2" s="29"/>
      <c r="AA2" s="36"/>
      <c r="AB2" s="29"/>
      <c r="AC2" s="36"/>
      <c r="AD2" s="29"/>
      <c r="AE2" s="36"/>
      <c r="AF2" s="29"/>
      <c r="AG2" s="36"/>
      <c r="AH2" s="29"/>
      <c r="AI2" s="36"/>
    </row>
    <row r="3" spans="1:35" ht="48" customHeight="1" x14ac:dyDescent="0.3">
      <c r="B3" s="50" t="s">
        <v>23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5" ht="33" customHeight="1" x14ac:dyDescent="0.25">
      <c r="D4" s="67" t="s">
        <v>7</v>
      </c>
      <c r="E4" s="68"/>
      <c r="F4" s="67" t="s">
        <v>8</v>
      </c>
      <c r="G4" s="68"/>
      <c r="H4" s="67" t="s">
        <v>9</v>
      </c>
      <c r="I4" s="68"/>
      <c r="J4" s="67" t="s">
        <v>10</v>
      </c>
      <c r="K4" s="68"/>
      <c r="L4" s="67" t="s">
        <v>11</v>
      </c>
      <c r="M4" s="68"/>
      <c r="N4" s="67" t="s">
        <v>12</v>
      </c>
      <c r="O4" s="68"/>
      <c r="P4" s="67" t="s">
        <v>13</v>
      </c>
      <c r="Q4" s="68"/>
      <c r="R4" s="67" t="s">
        <v>14</v>
      </c>
      <c r="S4" s="68"/>
      <c r="T4" s="67" t="s">
        <v>15</v>
      </c>
      <c r="U4" s="68"/>
      <c r="V4" s="71" t="s">
        <v>16</v>
      </c>
      <c r="W4" s="72"/>
      <c r="X4" s="71" t="s">
        <v>17</v>
      </c>
      <c r="Y4" s="72"/>
      <c r="Z4" s="71" t="s">
        <v>18</v>
      </c>
      <c r="AA4" s="72"/>
      <c r="AB4" s="71" t="s">
        <v>19</v>
      </c>
      <c r="AC4" s="72"/>
      <c r="AD4" s="71" t="s">
        <v>20</v>
      </c>
      <c r="AE4" s="72"/>
      <c r="AF4" s="71" t="s">
        <v>21</v>
      </c>
      <c r="AG4" s="72"/>
      <c r="AH4" s="69" t="s">
        <v>22</v>
      </c>
      <c r="AI4" s="70"/>
    </row>
    <row r="5" spans="1:35" ht="63.6" customHeight="1" x14ac:dyDescent="0.25">
      <c r="A5" s="51" t="s">
        <v>1</v>
      </c>
      <c r="B5" s="52"/>
      <c r="C5" s="26" t="s">
        <v>2</v>
      </c>
      <c r="D5" s="66" t="s">
        <v>3</v>
      </c>
      <c r="E5" s="66" t="s">
        <v>67</v>
      </c>
      <c r="F5" s="66" t="s">
        <v>3</v>
      </c>
      <c r="G5" s="66" t="s">
        <v>67</v>
      </c>
      <c r="H5" s="66" t="s">
        <v>3</v>
      </c>
      <c r="I5" s="66" t="s">
        <v>67</v>
      </c>
      <c r="J5" s="66" t="s">
        <v>3</v>
      </c>
      <c r="K5" s="66" t="s">
        <v>67</v>
      </c>
      <c r="L5" s="66" t="s">
        <v>3</v>
      </c>
      <c r="M5" s="66" t="s">
        <v>67</v>
      </c>
      <c r="N5" s="66" t="s">
        <v>3</v>
      </c>
      <c r="O5" s="66" t="s">
        <v>67</v>
      </c>
      <c r="P5" s="66" t="s">
        <v>3</v>
      </c>
      <c r="Q5" s="66" t="s">
        <v>67</v>
      </c>
      <c r="R5" s="66" t="s">
        <v>3</v>
      </c>
      <c r="S5" s="66" t="s">
        <v>67</v>
      </c>
      <c r="T5" s="66" t="s">
        <v>3</v>
      </c>
      <c r="U5" s="66" t="s">
        <v>67</v>
      </c>
      <c r="V5" s="66" t="s">
        <v>3</v>
      </c>
      <c r="W5" s="66" t="s">
        <v>67</v>
      </c>
      <c r="X5" s="66" t="s">
        <v>3</v>
      </c>
      <c r="Y5" s="66" t="s">
        <v>67</v>
      </c>
      <c r="Z5" s="66" t="s">
        <v>3</v>
      </c>
      <c r="AA5" s="66" t="s">
        <v>67</v>
      </c>
      <c r="AB5" s="66" t="s">
        <v>3</v>
      </c>
      <c r="AC5" s="66" t="s">
        <v>67</v>
      </c>
      <c r="AD5" s="66" t="s">
        <v>3</v>
      </c>
      <c r="AE5" s="66" t="s">
        <v>67</v>
      </c>
      <c r="AF5" s="66" t="s">
        <v>3</v>
      </c>
      <c r="AG5" s="66" t="s">
        <v>67</v>
      </c>
      <c r="AH5" s="66" t="s">
        <v>3</v>
      </c>
      <c r="AI5" s="66" t="s">
        <v>67</v>
      </c>
    </row>
    <row r="6" spans="1:35" ht="13.5" customHeight="1" x14ac:dyDescent="0.25">
      <c r="A6" s="45">
        <v>1</v>
      </c>
      <c r="B6" s="46"/>
      <c r="C6" s="28">
        <v>2</v>
      </c>
      <c r="D6" s="33">
        <v>3</v>
      </c>
      <c r="E6" s="33">
        <v>4</v>
      </c>
      <c r="F6" s="33">
        <v>3</v>
      </c>
      <c r="G6" s="33">
        <v>4</v>
      </c>
      <c r="H6" s="33">
        <v>3</v>
      </c>
      <c r="I6" s="33">
        <v>4</v>
      </c>
      <c r="J6" s="33">
        <v>3</v>
      </c>
      <c r="K6" s="33">
        <v>4</v>
      </c>
      <c r="L6" s="33">
        <v>3</v>
      </c>
      <c r="M6" s="33">
        <v>4</v>
      </c>
      <c r="N6" s="33">
        <v>3</v>
      </c>
      <c r="O6" s="33">
        <v>4</v>
      </c>
      <c r="P6" s="33">
        <v>3</v>
      </c>
      <c r="Q6" s="33">
        <v>4</v>
      </c>
      <c r="R6" s="33">
        <v>3</v>
      </c>
      <c r="S6" s="33">
        <v>4</v>
      </c>
      <c r="T6" s="33">
        <v>3</v>
      </c>
      <c r="U6" s="33">
        <v>4</v>
      </c>
      <c r="V6" s="33">
        <v>3</v>
      </c>
      <c r="W6" s="33">
        <v>4</v>
      </c>
      <c r="X6" s="33">
        <v>3</v>
      </c>
      <c r="Y6" s="33">
        <v>4</v>
      </c>
      <c r="Z6" s="33">
        <v>3</v>
      </c>
      <c r="AA6" s="33">
        <v>4</v>
      </c>
      <c r="AB6" s="33">
        <v>3</v>
      </c>
      <c r="AC6" s="33">
        <v>4</v>
      </c>
      <c r="AD6" s="33">
        <v>3</v>
      </c>
      <c r="AE6" s="33">
        <v>4</v>
      </c>
      <c r="AF6" s="33">
        <v>3</v>
      </c>
      <c r="AG6" s="33">
        <v>4</v>
      </c>
      <c r="AH6" s="33">
        <v>3</v>
      </c>
      <c r="AI6" s="33">
        <v>4</v>
      </c>
    </row>
    <row r="7" spans="1:35" ht="14.4" x14ac:dyDescent="0.3">
      <c r="A7" s="2"/>
      <c r="B7" s="38" t="s">
        <v>59</v>
      </c>
      <c r="C7" s="38" t="s">
        <v>60</v>
      </c>
      <c r="D7" s="7">
        <f>D8+D9+D10+D11+D12</f>
        <v>12279.6</v>
      </c>
      <c r="E7" s="7">
        <f t="shared" ref="E7:AI7" si="0">E8+E9+E10+E11+E12</f>
        <v>11817.1</v>
      </c>
      <c r="F7" s="7">
        <f t="shared" si="0"/>
        <v>28530.400000000001</v>
      </c>
      <c r="G7" s="7">
        <f t="shared" si="0"/>
        <v>27724.5</v>
      </c>
      <c r="H7" s="7">
        <f t="shared" si="0"/>
        <v>11345</v>
      </c>
      <c r="I7" s="7">
        <f t="shared" si="0"/>
        <v>10924.4</v>
      </c>
      <c r="J7" s="7">
        <f t="shared" si="0"/>
        <v>23646.3</v>
      </c>
      <c r="K7" s="7">
        <f t="shared" si="0"/>
        <v>23217.8</v>
      </c>
      <c r="L7" s="7">
        <f t="shared" si="0"/>
        <v>23166.2</v>
      </c>
      <c r="M7" s="7">
        <f t="shared" si="0"/>
        <v>22609</v>
      </c>
      <c r="N7" s="7">
        <f t="shared" si="0"/>
        <v>24528.3</v>
      </c>
      <c r="O7" s="7">
        <f t="shared" si="0"/>
        <v>23815</v>
      </c>
      <c r="P7" s="7">
        <f t="shared" si="0"/>
        <v>28593.8</v>
      </c>
      <c r="Q7" s="7">
        <f t="shared" si="0"/>
        <v>27571.9</v>
      </c>
      <c r="R7" s="7">
        <f t="shared" si="0"/>
        <v>13926.3</v>
      </c>
      <c r="S7" s="7">
        <f t="shared" si="0"/>
        <v>13566.5</v>
      </c>
      <c r="T7" s="7">
        <f t="shared" si="0"/>
        <v>15502.4</v>
      </c>
      <c r="U7" s="7">
        <f t="shared" si="0"/>
        <v>15002.5</v>
      </c>
      <c r="V7" s="7">
        <f t="shared" si="0"/>
        <v>11335</v>
      </c>
      <c r="W7" s="7">
        <f t="shared" si="0"/>
        <v>10955.2</v>
      </c>
      <c r="X7" s="7">
        <f t="shared" si="0"/>
        <v>8182.7</v>
      </c>
      <c r="Y7" s="7">
        <f t="shared" si="0"/>
        <v>8006.5</v>
      </c>
      <c r="Z7" s="7">
        <f t="shared" si="0"/>
        <v>12539</v>
      </c>
      <c r="AA7" s="7">
        <f t="shared" si="0"/>
        <v>12323.8</v>
      </c>
      <c r="AB7" s="7">
        <f t="shared" si="0"/>
        <v>13355.3</v>
      </c>
      <c r="AC7" s="7">
        <f t="shared" si="0"/>
        <v>12935.8</v>
      </c>
      <c r="AD7" s="7">
        <f t="shared" si="0"/>
        <v>6504.9</v>
      </c>
      <c r="AE7" s="7">
        <f t="shared" si="0"/>
        <v>6370.4</v>
      </c>
      <c r="AF7" s="7">
        <f t="shared" si="0"/>
        <v>15815</v>
      </c>
      <c r="AG7" s="7">
        <f t="shared" si="0"/>
        <v>15506.3</v>
      </c>
      <c r="AH7" s="7">
        <f t="shared" si="0"/>
        <v>5386.6</v>
      </c>
      <c r="AI7" s="7">
        <f t="shared" si="0"/>
        <v>5258.4</v>
      </c>
    </row>
    <row r="8" spans="1:35" ht="28.8" x14ac:dyDescent="0.3">
      <c r="A8" s="3"/>
      <c r="B8" s="38" t="s">
        <v>61</v>
      </c>
      <c r="C8" s="38" t="s">
        <v>62</v>
      </c>
      <c r="D8" s="7">
        <v>8491</v>
      </c>
      <c r="E8" s="7">
        <f t="shared" ref="E8:G11" si="1">D8</f>
        <v>8491</v>
      </c>
      <c r="F8" s="7">
        <v>22095.200000000001</v>
      </c>
      <c r="G8" s="7">
        <f t="shared" si="1"/>
        <v>22095.200000000001</v>
      </c>
      <c r="H8" s="7">
        <v>8289.2999999999993</v>
      </c>
      <c r="I8" s="7">
        <f t="shared" ref="I8" si="2">H8</f>
        <v>8289.2999999999993</v>
      </c>
      <c r="J8" s="7">
        <v>18311.7</v>
      </c>
      <c r="K8" s="7">
        <f t="shared" ref="K8" si="3">J8</f>
        <v>18311.7</v>
      </c>
      <c r="L8" s="7">
        <v>17676.3</v>
      </c>
      <c r="M8" s="7">
        <f t="shared" ref="M8" si="4">L8</f>
        <v>17676.3</v>
      </c>
      <c r="N8" s="7">
        <v>19138.7</v>
      </c>
      <c r="O8" s="7">
        <f t="shared" ref="O8" si="5">N8</f>
        <v>19138.7</v>
      </c>
      <c r="P8" s="7">
        <v>20269.099999999999</v>
      </c>
      <c r="Q8" s="7">
        <f t="shared" ref="Q8" si="6">P8</f>
        <v>20269.099999999999</v>
      </c>
      <c r="R8" s="7">
        <v>10421.700000000001</v>
      </c>
      <c r="S8" s="7">
        <f t="shared" ref="S8" si="7">R8</f>
        <v>10421.700000000001</v>
      </c>
      <c r="T8" s="7">
        <v>11413.5</v>
      </c>
      <c r="U8" s="7">
        <f t="shared" ref="U8" si="8">T8</f>
        <v>11413.5</v>
      </c>
      <c r="V8" s="7">
        <v>8040.9</v>
      </c>
      <c r="W8" s="7">
        <f t="shared" ref="W8" si="9">V8</f>
        <v>8040.9</v>
      </c>
      <c r="X8" s="7">
        <v>5508.6</v>
      </c>
      <c r="Y8" s="7">
        <f t="shared" ref="Y8" si="10">X8</f>
        <v>5508.6</v>
      </c>
      <c r="Z8" s="7">
        <v>9590.4</v>
      </c>
      <c r="AA8" s="7">
        <f t="shared" ref="AA8" si="11">Z8</f>
        <v>9590.4</v>
      </c>
      <c r="AB8" s="7">
        <v>10519.5</v>
      </c>
      <c r="AC8" s="7">
        <f t="shared" ref="AC8" si="12">AB8</f>
        <v>10519.5</v>
      </c>
      <c r="AD8" s="7">
        <v>5121.6000000000004</v>
      </c>
      <c r="AE8" s="7">
        <f t="shared" ref="AE8" si="13">AD8</f>
        <v>5121.6000000000004</v>
      </c>
      <c r="AF8" s="7">
        <v>11375.1</v>
      </c>
      <c r="AG8" s="7">
        <f t="shared" ref="AG8" si="14">AF8</f>
        <v>11375.1</v>
      </c>
      <c r="AH8" s="7">
        <v>3804.2</v>
      </c>
      <c r="AI8" s="7">
        <f t="shared" ref="AI8" si="15">AH8</f>
        <v>3804.2</v>
      </c>
    </row>
    <row r="9" spans="1:35" ht="12.75" customHeight="1" x14ac:dyDescent="0.3">
      <c r="A9" s="2"/>
      <c r="B9" s="38" t="s">
        <v>24</v>
      </c>
      <c r="C9" s="38" t="s">
        <v>63</v>
      </c>
      <c r="D9" s="7">
        <v>996</v>
      </c>
      <c r="E9" s="7">
        <f t="shared" si="1"/>
        <v>996</v>
      </c>
      <c r="F9" s="7">
        <v>1873.9</v>
      </c>
      <c r="G9" s="7">
        <f t="shared" si="1"/>
        <v>1873.9</v>
      </c>
      <c r="H9" s="7">
        <v>853.1</v>
      </c>
      <c r="I9" s="7">
        <f t="shared" ref="I9" si="16">H9</f>
        <v>853.1</v>
      </c>
      <c r="J9" s="7">
        <v>649.79999999999995</v>
      </c>
      <c r="K9" s="7">
        <f t="shared" ref="K9" si="17">J9</f>
        <v>649.79999999999995</v>
      </c>
      <c r="L9" s="7">
        <v>2169.6</v>
      </c>
      <c r="M9" s="7">
        <f t="shared" ref="M9" si="18">L9</f>
        <v>2169.6</v>
      </c>
      <c r="N9" s="7">
        <v>1523.8</v>
      </c>
      <c r="O9" s="7">
        <f t="shared" ref="O9" si="19">N9</f>
        <v>1523.8</v>
      </c>
      <c r="P9" s="7">
        <v>1281.9000000000001</v>
      </c>
      <c r="Q9" s="7">
        <f t="shared" ref="Q9" si="20">P9</f>
        <v>1281.9000000000001</v>
      </c>
      <c r="R9" s="7">
        <v>903</v>
      </c>
      <c r="S9" s="7">
        <f t="shared" ref="S9" si="21">R9</f>
        <v>903</v>
      </c>
      <c r="T9" s="7">
        <v>1122.7</v>
      </c>
      <c r="U9" s="7">
        <f t="shared" ref="U9" si="22">T9</f>
        <v>1122.7</v>
      </c>
      <c r="V9" s="7">
        <v>485.9</v>
      </c>
      <c r="W9" s="7">
        <f t="shared" ref="W9" si="23">V9</f>
        <v>485.9</v>
      </c>
      <c r="X9" s="7">
        <v>202.6</v>
      </c>
      <c r="Y9" s="7">
        <f t="shared" ref="Y9" si="24">X9</f>
        <v>202.6</v>
      </c>
      <c r="Z9" s="7">
        <v>1443.5</v>
      </c>
      <c r="AA9" s="7">
        <f t="shared" ref="AA9" si="25">Z9</f>
        <v>1443.5</v>
      </c>
      <c r="AB9" s="7">
        <v>636.4</v>
      </c>
      <c r="AC9" s="7">
        <f t="shared" ref="AC9" si="26">AB9</f>
        <v>636.4</v>
      </c>
      <c r="AD9" s="7">
        <v>493.1</v>
      </c>
      <c r="AE9" s="7">
        <f t="shared" ref="AE9" si="27">AD9</f>
        <v>493.1</v>
      </c>
      <c r="AF9" s="7">
        <v>1558.9</v>
      </c>
      <c r="AG9" s="7">
        <f t="shared" ref="AG9" si="28">AF9</f>
        <v>1558.9</v>
      </c>
      <c r="AH9" s="7">
        <v>602.1</v>
      </c>
      <c r="AI9" s="7">
        <f t="shared" ref="AI9" si="29">AH9</f>
        <v>602.1</v>
      </c>
    </row>
    <row r="10" spans="1:35" ht="14.4" x14ac:dyDescent="0.3">
      <c r="A10" s="6"/>
      <c r="B10" s="38" t="s">
        <v>25</v>
      </c>
      <c r="C10" s="38" t="s">
        <v>64</v>
      </c>
      <c r="D10" s="7">
        <v>24.8</v>
      </c>
      <c r="E10" s="7">
        <f t="shared" si="1"/>
        <v>24.8</v>
      </c>
      <c r="F10" s="7">
        <v>52</v>
      </c>
      <c r="G10" s="7">
        <f t="shared" si="1"/>
        <v>52</v>
      </c>
      <c r="H10" s="7">
        <v>1.6</v>
      </c>
      <c r="I10" s="7">
        <f t="shared" ref="I10" si="30">H10</f>
        <v>1.6</v>
      </c>
      <c r="J10" s="7">
        <v>64</v>
      </c>
      <c r="K10" s="7">
        <f t="shared" ref="K10" si="31">J10</f>
        <v>64</v>
      </c>
      <c r="L10" s="7">
        <v>46.1</v>
      </c>
      <c r="M10" s="7">
        <f t="shared" ref="M10" si="32">L10</f>
        <v>46.1</v>
      </c>
      <c r="N10" s="7">
        <v>36.200000000000003</v>
      </c>
      <c r="O10" s="7">
        <f t="shared" ref="O10" si="33">N10</f>
        <v>36.200000000000003</v>
      </c>
      <c r="P10" s="7">
        <v>14.9</v>
      </c>
      <c r="Q10" s="7">
        <f t="shared" ref="Q10" si="34">P10</f>
        <v>14.9</v>
      </c>
      <c r="R10" s="7">
        <v>2.9</v>
      </c>
      <c r="S10" s="7">
        <f t="shared" ref="S10" si="35">R10</f>
        <v>2.9</v>
      </c>
      <c r="T10" s="7">
        <v>3.2</v>
      </c>
      <c r="U10" s="7">
        <f t="shared" ref="U10" si="36">T10</f>
        <v>3.2</v>
      </c>
      <c r="V10" s="7">
        <v>19.600000000000001</v>
      </c>
      <c r="W10" s="7">
        <f t="shared" ref="W10" si="37">V10</f>
        <v>19.600000000000001</v>
      </c>
      <c r="X10" s="7">
        <v>4.3</v>
      </c>
      <c r="Y10" s="7">
        <f t="shared" ref="Y10" si="38">X10</f>
        <v>4.3</v>
      </c>
      <c r="Z10" s="7">
        <v>96.8</v>
      </c>
      <c r="AA10" s="7">
        <f t="shared" ref="AA10" si="39">Z10</f>
        <v>96.8</v>
      </c>
      <c r="AB10" s="7">
        <v>27.3</v>
      </c>
      <c r="AC10" s="7">
        <f t="shared" ref="AC10" si="40">AB10</f>
        <v>27.3</v>
      </c>
      <c r="AD10" s="7">
        <v>0</v>
      </c>
      <c r="AE10" s="7">
        <f t="shared" ref="AE10" si="41">AD10</f>
        <v>0</v>
      </c>
      <c r="AF10" s="7">
        <v>31.4</v>
      </c>
      <c r="AG10" s="7">
        <f t="shared" ref="AG10" si="42">AF10</f>
        <v>31.4</v>
      </c>
      <c r="AH10" s="7">
        <v>25.6</v>
      </c>
      <c r="AI10" s="7">
        <f t="shared" ref="AI10" si="43">AH10</f>
        <v>25.6</v>
      </c>
    </row>
    <row r="11" spans="1:35" ht="14.4" x14ac:dyDescent="0.3">
      <c r="A11" s="6"/>
      <c r="B11" s="38" t="s">
        <v>26</v>
      </c>
      <c r="C11" s="38" t="s">
        <v>65</v>
      </c>
      <c r="D11" s="7">
        <v>9.3000000000000007</v>
      </c>
      <c r="E11" s="7">
        <f t="shared" si="1"/>
        <v>9.3000000000000007</v>
      </c>
      <c r="F11" s="7">
        <v>32.6</v>
      </c>
      <c r="G11" s="7">
        <f t="shared" si="1"/>
        <v>32.6</v>
      </c>
      <c r="H11" s="7">
        <v>2.4</v>
      </c>
      <c r="I11" s="7">
        <f t="shared" ref="I11" si="44">H11</f>
        <v>2.4</v>
      </c>
      <c r="J11" s="7">
        <v>1242.8</v>
      </c>
      <c r="K11" s="7">
        <f t="shared" ref="K11" si="45">J11</f>
        <v>1242.8</v>
      </c>
      <c r="L11" s="7">
        <v>2285.1</v>
      </c>
      <c r="M11" s="7">
        <f t="shared" ref="M11" si="46">L11</f>
        <v>2285.1</v>
      </c>
      <c r="N11" s="7">
        <v>293.89999999999998</v>
      </c>
      <c r="O11" s="7">
        <f t="shared" ref="O11" si="47">N11</f>
        <v>293.89999999999998</v>
      </c>
      <c r="P11" s="7">
        <v>1964.2</v>
      </c>
      <c r="Q11" s="7">
        <f t="shared" ref="Q11" si="48">P11</f>
        <v>1964.2</v>
      </c>
      <c r="R11" s="7">
        <v>562</v>
      </c>
      <c r="S11" s="7">
        <f t="shared" ref="S11" si="49">R11</f>
        <v>562</v>
      </c>
      <c r="T11" s="7">
        <v>500.2</v>
      </c>
      <c r="U11" s="7">
        <f t="shared" ref="U11" si="50">T11</f>
        <v>500.2</v>
      </c>
      <c r="V11" s="7">
        <v>664.1</v>
      </c>
      <c r="W11" s="7">
        <f t="shared" ref="W11" si="51">V11</f>
        <v>664.1</v>
      </c>
      <c r="X11" s="7">
        <v>170.9</v>
      </c>
      <c r="Y11" s="7">
        <f t="shared" ref="Y11" si="52">X11</f>
        <v>170.9</v>
      </c>
      <c r="Z11" s="7">
        <v>33.700000000000003</v>
      </c>
      <c r="AA11" s="7">
        <f t="shared" ref="AA11" si="53">Z11</f>
        <v>33.700000000000003</v>
      </c>
      <c r="AB11" s="7">
        <v>15.3</v>
      </c>
      <c r="AC11" s="7">
        <f t="shared" ref="AC11" si="54">AB11</f>
        <v>15.3</v>
      </c>
      <c r="AD11" s="7">
        <v>7.6</v>
      </c>
      <c r="AE11" s="7">
        <f t="shared" ref="AE11" si="55">AD11</f>
        <v>7.6</v>
      </c>
      <c r="AF11" s="7">
        <v>1103.5999999999999</v>
      </c>
      <c r="AG11" s="7">
        <f t="shared" ref="AG11" si="56">AF11</f>
        <v>1103.5999999999999</v>
      </c>
      <c r="AH11" s="7">
        <v>23.6</v>
      </c>
      <c r="AI11" s="7">
        <f t="shared" ref="AI11" si="57">AH11</f>
        <v>23.6</v>
      </c>
    </row>
    <row r="12" spans="1:35" ht="14.4" x14ac:dyDescent="0.3">
      <c r="A12" s="6"/>
      <c r="B12" s="38" t="s">
        <v>27</v>
      </c>
      <c r="C12" s="38" t="s">
        <v>66</v>
      </c>
      <c r="D12" s="7">
        <v>2758.5</v>
      </c>
      <c r="E12" s="7">
        <f>D12-стр.19!D12</f>
        <v>2296</v>
      </c>
      <c r="F12" s="7">
        <v>4476.7</v>
      </c>
      <c r="G12" s="7">
        <f>F12-стр.19!E12</f>
        <v>3670.8</v>
      </c>
      <c r="H12" s="7">
        <v>2198.6</v>
      </c>
      <c r="I12" s="7">
        <f>H12-стр.19!F12</f>
        <v>1778</v>
      </c>
      <c r="J12" s="7">
        <v>3378</v>
      </c>
      <c r="K12" s="7">
        <f>J12-стр.19!G12</f>
        <v>2949.5</v>
      </c>
      <c r="L12" s="7">
        <v>989.1</v>
      </c>
      <c r="M12" s="7">
        <f>L12-стр.19!H12</f>
        <v>431.9</v>
      </c>
      <c r="N12" s="7">
        <v>3535.7</v>
      </c>
      <c r="O12" s="7">
        <f>N12-стр.19!I12</f>
        <v>2822.4</v>
      </c>
      <c r="P12" s="7">
        <v>5063.7</v>
      </c>
      <c r="Q12" s="7">
        <f>P12-стр.19!J12</f>
        <v>4041.8</v>
      </c>
      <c r="R12" s="7">
        <v>2036.7</v>
      </c>
      <c r="S12" s="7">
        <f>R12-стр.19!K12</f>
        <v>1676.9</v>
      </c>
      <c r="T12" s="7">
        <v>2462.8000000000002</v>
      </c>
      <c r="U12" s="7">
        <f>T12-стр.19!L12</f>
        <v>1962.9</v>
      </c>
      <c r="V12" s="7">
        <v>2124.5</v>
      </c>
      <c r="W12" s="7">
        <f>V12-стр.19!M12</f>
        <v>1744.7</v>
      </c>
      <c r="X12" s="7">
        <v>2296.3000000000002</v>
      </c>
      <c r="Y12" s="7">
        <f>X12-стр.19!N12</f>
        <v>2120.1</v>
      </c>
      <c r="Z12" s="7">
        <v>1374.6</v>
      </c>
      <c r="AA12" s="7">
        <f>Z12-стр.19!O12</f>
        <v>1159.4000000000001</v>
      </c>
      <c r="AB12" s="7">
        <v>2156.8000000000002</v>
      </c>
      <c r="AC12" s="7">
        <f>AB12-стр.19!P12</f>
        <v>1737.3</v>
      </c>
      <c r="AD12" s="7">
        <v>882.6</v>
      </c>
      <c r="AE12" s="7">
        <f>AD12-стр.19!Q12</f>
        <v>748.1</v>
      </c>
      <c r="AF12" s="7">
        <v>1746</v>
      </c>
      <c r="AG12" s="7">
        <f>AF12-стр.19!R12</f>
        <v>1437.3</v>
      </c>
      <c r="AH12" s="7">
        <v>931.1</v>
      </c>
      <c r="AI12" s="35">
        <f>AH12-стр.19!S12</f>
        <v>802.9</v>
      </c>
    </row>
    <row r="13" spans="1:35" x14ac:dyDescent="0.25"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</sheetData>
  <mergeCells count="20">
    <mergeCell ref="V4:W4"/>
    <mergeCell ref="T4:U4"/>
    <mergeCell ref="R4:S4"/>
    <mergeCell ref="P4:Q4"/>
    <mergeCell ref="AF4:AG4"/>
    <mergeCell ref="AD4:AE4"/>
    <mergeCell ref="AB4:AC4"/>
    <mergeCell ref="Z4:AA4"/>
    <mergeCell ref="X4:Y4"/>
    <mergeCell ref="A6:B6"/>
    <mergeCell ref="B1:AI1"/>
    <mergeCell ref="B3:AI3"/>
    <mergeCell ref="A5:B5"/>
    <mergeCell ref="D4:E4"/>
    <mergeCell ref="F4:G4"/>
    <mergeCell ref="H4:I4"/>
    <mergeCell ref="J4:K4"/>
    <mergeCell ref="L4:M4"/>
    <mergeCell ref="N4:O4"/>
    <mergeCell ref="AH4:AI4"/>
  </mergeCells>
  <pageMargins left="0.98425196850393704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view="pageBreakPreview" topLeftCell="A2" zoomScaleNormal="100" workbookViewId="0">
      <pane xSplit="3" ySplit="4" topLeftCell="D6" activePane="bottomRight" state="frozen"/>
      <selection activeCell="A2" sqref="A2"/>
      <selection pane="topRight" activeCell="EE2" sqref="EE2"/>
      <selection pane="bottomLeft" activeCell="A6" sqref="A6"/>
      <selection pane="bottomRight" activeCell="D8" sqref="D8:S8"/>
    </sheetView>
  </sheetViews>
  <sheetFormatPr defaultColWidth="0.88671875" defaultRowHeight="13.2" x14ac:dyDescent="0.25"/>
  <cols>
    <col min="1" max="1" width="3.5546875" style="1" customWidth="1"/>
    <col min="2" max="2" width="52" style="1" customWidth="1"/>
    <col min="3" max="3" width="12.5546875" style="1" customWidth="1"/>
    <col min="4" max="19" width="15.77734375" style="1" customWidth="1"/>
    <col min="20" max="16384" width="0.88671875" style="1"/>
  </cols>
  <sheetData>
    <row r="1" spans="1:20" ht="48.75" customHeight="1" x14ac:dyDescent="0.3">
      <c r="B1" s="56" t="s">
        <v>29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s="11" customFormat="1" ht="48" customHeight="1" x14ac:dyDescent="0.3">
      <c r="B2" s="57" t="s">
        <v>30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20" s="11" customFormat="1" ht="30" customHeight="1" x14ac:dyDescent="0.3"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</row>
    <row r="4" spans="1:20" s="12" customFormat="1" ht="30" customHeight="1" x14ac:dyDescent="0.25">
      <c r="A4" s="51" t="s">
        <v>31</v>
      </c>
      <c r="B4" s="54"/>
      <c r="C4" s="34" t="s">
        <v>2</v>
      </c>
      <c r="D4" s="51" t="s">
        <v>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20" s="13" customFormat="1" ht="13.5" customHeight="1" x14ac:dyDescent="0.25">
      <c r="A5" s="45">
        <v>1</v>
      </c>
      <c r="B5" s="48"/>
      <c r="C5" s="32">
        <v>2</v>
      </c>
      <c r="D5" s="45">
        <v>3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0" ht="12.75" customHeight="1" x14ac:dyDescent="0.3">
      <c r="A6" s="14"/>
      <c r="B6" s="38" t="s">
        <v>68</v>
      </c>
      <c r="C6" s="38" t="s">
        <v>69</v>
      </c>
      <c r="D6" s="18">
        <f>D8+D17</f>
        <v>246.9</v>
      </c>
      <c r="E6" s="18">
        <f t="shared" ref="E6:S6" si="0">E8+E17</f>
        <v>467.5</v>
      </c>
      <c r="F6" s="18">
        <f t="shared" si="0"/>
        <v>118.3</v>
      </c>
      <c r="G6" s="18">
        <f t="shared" si="0"/>
        <v>310.3</v>
      </c>
      <c r="H6" s="18">
        <f t="shared" si="0"/>
        <v>195</v>
      </c>
      <c r="I6" s="18">
        <f t="shared" si="0"/>
        <v>214.3</v>
      </c>
      <c r="J6" s="18">
        <f t="shared" si="0"/>
        <v>267.7</v>
      </c>
      <c r="K6" s="18">
        <f t="shared" si="0"/>
        <v>235.9</v>
      </c>
      <c r="L6" s="18">
        <f t="shared" si="0"/>
        <v>160</v>
      </c>
      <c r="M6" s="18">
        <f t="shared" si="0"/>
        <v>116.4</v>
      </c>
      <c r="N6" s="18">
        <f t="shared" si="0"/>
        <v>220.2</v>
      </c>
      <c r="O6" s="18">
        <f t="shared" si="0"/>
        <v>248.5</v>
      </c>
      <c r="P6" s="18">
        <f t="shared" si="0"/>
        <v>70.3</v>
      </c>
      <c r="Q6" s="18">
        <f t="shared" si="0"/>
        <v>126.3</v>
      </c>
      <c r="R6" s="18">
        <f t="shared" si="0"/>
        <v>65.400000000000006</v>
      </c>
      <c r="S6" s="18">
        <f t="shared" si="0"/>
        <v>69.599999999999994</v>
      </c>
      <c r="T6" s="18" t="e">
        <f>T10+#REF!</f>
        <v>#REF!</v>
      </c>
    </row>
    <row r="7" spans="1:20" ht="33" customHeight="1" x14ac:dyDescent="0.3">
      <c r="A7" s="15"/>
      <c r="B7" s="38" t="s">
        <v>70</v>
      </c>
      <c r="C7" s="38" t="s">
        <v>71</v>
      </c>
      <c r="D7" s="17">
        <v>17.2</v>
      </c>
      <c r="E7" s="17">
        <v>17.2</v>
      </c>
      <c r="F7" s="17">
        <v>17.2</v>
      </c>
      <c r="G7" s="17">
        <v>17.2</v>
      </c>
      <c r="H7" s="17">
        <v>17.2</v>
      </c>
      <c r="I7" s="17">
        <v>17.2</v>
      </c>
      <c r="J7" s="17">
        <v>17.2</v>
      </c>
      <c r="K7" s="17">
        <v>17.2</v>
      </c>
      <c r="L7" s="17">
        <v>17.2</v>
      </c>
      <c r="M7" s="17">
        <v>17.2</v>
      </c>
      <c r="N7" s="17">
        <v>17.2</v>
      </c>
      <c r="O7" s="17">
        <v>17.2</v>
      </c>
      <c r="P7" s="17">
        <v>17.2</v>
      </c>
      <c r="Q7" s="17">
        <v>17.2</v>
      </c>
      <c r="R7" s="17">
        <v>17.2</v>
      </c>
      <c r="S7" s="17">
        <v>17.2</v>
      </c>
      <c r="T7" s="17"/>
    </row>
    <row r="8" spans="1:20" ht="26.4" customHeight="1" x14ac:dyDescent="0.3">
      <c r="A8" s="14"/>
      <c r="B8" s="38" t="s">
        <v>72</v>
      </c>
      <c r="C8" s="38" t="s">
        <v>73</v>
      </c>
      <c r="D8" s="74">
        <f>D10+D12+D14</f>
        <v>104.7</v>
      </c>
      <c r="E8" s="74">
        <f t="shared" ref="E8:S8" si="1">E10+E12+E14</f>
        <v>430.9</v>
      </c>
      <c r="F8" s="74">
        <f t="shared" si="1"/>
        <v>74.2</v>
      </c>
      <c r="G8" s="74">
        <f t="shared" si="1"/>
        <v>278.10000000000002</v>
      </c>
      <c r="H8" s="74">
        <f t="shared" si="1"/>
        <v>91.8</v>
      </c>
      <c r="I8" s="74">
        <f t="shared" si="1"/>
        <v>151.6</v>
      </c>
      <c r="J8" s="74">
        <f t="shared" si="1"/>
        <v>199.7</v>
      </c>
      <c r="K8" s="74">
        <f t="shared" si="1"/>
        <v>157.9</v>
      </c>
      <c r="L8" s="74">
        <f t="shared" si="1"/>
        <v>123.8</v>
      </c>
      <c r="M8" s="74">
        <f t="shared" si="1"/>
        <v>78.5</v>
      </c>
      <c r="N8" s="74">
        <f t="shared" si="1"/>
        <v>183.3</v>
      </c>
      <c r="O8" s="74">
        <f t="shared" si="1"/>
        <v>190.5</v>
      </c>
      <c r="P8" s="74">
        <f t="shared" si="1"/>
        <v>68.099999999999994</v>
      </c>
      <c r="Q8" s="74">
        <f t="shared" si="1"/>
        <v>124.9</v>
      </c>
      <c r="R8" s="74">
        <f t="shared" si="1"/>
        <v>62.1</v>
      </c>
      <c r="S8" s="74">
        <f t="shared" si="1"/>
        <v>68.400000000000006</v>
      </c>
      <c r="T8" s="17"/>
    </row>
    <row r="9" spans="1:20" ht="39.6" customHeight="1" x14ac:dyDescent="0.3">
      <c r="A9" s="15"/>
      <c r="B9" s="38" t="s">
        <v>74</v>
      </c>
      <c r="C9" s="38" t="s">
        <v>75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8.8" customHeight="1" x14ac:dyDescent="0.3">
      <c r="A10" s="14"/>
      <c r="B10" s="73" t="s">
        <v>76</v>
      </c>
      <c r="C10" s="38" t="s">
        <v>77</v>
      </c>
      <c r="D10" s="17"/>
      <c r="E10" s="17">
        <v>309.2</v>
      </c>
      <c r="F10" s="17">
        <v>0</v>
      </c>
      <c r="G10" s="17">
        <v>207.2</v>
      </c>
      <c r="H10" s="17"/>
      <c r="I10" s="17">
        <v>78.8</v>
      </c>
      <c r="J10" s="17">
        <v>130.5</v>
      </c>
      <c r="K10" s="17">
        <v>87.4</v>
      </c>
      <c r="L10" s="17">
        <v>7.5</v>
      </c>
      <c r="M10" s="17"/>
      <c r="N10" s="17">
        <v>116.3</v>
      </c>
      <c r="O10" s="17"/>
      <c r="P10" s="17"/>
      <c r="Q10" s="17">
        <v>58.9</v>
      </c>
      <c r="R10" s="17"/>
      <c r="S10" s="17"/>
      <c r="T10" s="18" t="e">
        <f>T12+T16+#REF!</f>
        <v>#REF!</v>
      </c>
    </row>
    <row r="11" spans="1:20" ht="12.75" customHeight="1" x14ac:dyDescent="0.3">
      <c r="A11" s="15"/>
      <c r="B11" s="38" t="s">
        <v>78</v>
      </c>
      <c r="C11" s="38" t="s">
        <v>28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0" ht="25.5" customHeight="1" x14ac:dyDescent="0.3">
      <c r="A12" s="14"/>
      <c r="B12" s="73" t="s">
        <v>79</v>
      </c>
      <c r="C12" s="38" t="s">
        <v>80</v>
      </c>
      <c r="D12" s="17">
        <v>73.2</v>
      </c>
      <c r="E12" s="17">
        <v>90.7</v>
      </c>
      <c r="F12" s="17">
        <v>36.5</v>
      </c>
      <c r="G12" s="17">
        <v>38.1</v>
      </c>
      <c r="H12" s="17">
        <v>39.799999999999997</v>
      </c>
      <c r="I12" s="17">
        <v>38.1</v>
      </c>
      <c r="J12" s="17">
        <v>38.200000000000003</v>
      </c>
      <c r="K12" s="17">
        <v>36.5</v>
      </c>
      <c r="L12" s="17">
        <v>67.3</v>
      </c>
      <c r="M12" s="17">
        <v>36.5</v>
      </c>
      <c r="N12" s="17">
        <v>36.5</v>
      </c>
      <c r="O12" s="17">
        <v>151.1</v>
      </c>
      <c r="P12" s="17">
        <v>38.1</v>
      </c>
      <c r="Q12" s="17">
        <v>36.5</v>
      </c>
      <c r="R12" s="17">
        <v>38.1</v>
      </c>
      <c r="S12" s="17">
        <v>38.1</v>
      </c>
    </row>
    <row r="13" spans="1:20" ht="12.75" customHeight="1" x14ac:dyDescent="0.3">
      <c r="A13" s="15"/>
      <c r="B13" s="38" t="s">
        <v>81</v>
      </c>
      <c r="C13" s="38" t="s">
        <v>82</v>
      </c>
      <c r="D13" s="17">
        <v>73.2</v>
      </c>
      <c r="E13" s="17">
        <v>90.7</v>
      </c>
      <c r="F13" s="17">
        <v>36.5</v>
      </c>
      <c r="G13" s="17">
        <v>38.1</v>
      </c>
      <c r="H13" s="17">
        <v>39.799999999999997</v>
      </c>
      <c r="I13" s="17">
        <v>38.1</v>
      </c>
      <c r="J13" s="17">
        <v>38.200000000000003</v>
      </c>
      <c r="K13" s="17">
        <v>36.5</v>
      </c>
      <c r="L13" s="17">
        <v>67.3</v>
      </c>
      <c r="M13" s="17">
        <v>36.5</v>
      </c>
      <c r="N13" s="17">
        <v>36.5</v>
      </c>
      <c r="O13" s="17">
        <v>151.1</v>
      </c>
      <c r="P13" s="17">
        <v>38.1</v>
      </c>
      <c r="Q13" s="17">
        <v>36.5</v>
      </c>
      <c r="R13" s="17">
        <v>38.1</v>
      </c>
      <c r="S13" s="17">
        <v>38.1</v>
      </c>
    </row>
    <row r="14" spans="1:20" ht="12.75" customHeight="1" x14ac:dyDescent="0.3">
      <c r="A14" s="14"/>
      <c r="B14" s="73" t="s">
        <v>83</v>
      </c>
      <c r="C14" s="38" t="s">
        <v>84</v>
      </c>
      <c r="D14" s="17">
        <v>31.5</v>
      </c>
      <c r="E14" s="17">
        <v>31</v>
      </c>
      <c r="F14" s="17">
        <v>37.700000000000003</v>
      </c>
      <c r="G14" s="17">
        <v>32.799999999999997</v>
      </c>
      <c r="H14" s="17">
        <v>52</v>
      </c>
      <c r="I14" s="17">
        <v>34.700000000000003</v>
      </c>
      <c r="J14" s="17">
        <v>31</v>
      </c>
      <c r="K14" s="17">
        <v>34</v>
      </c>
      <c r="L14" s="17">
        <v>49</v>
      </c>
      <c r="M14" s="17">
        <v>42</v>
      </c>
      <c r="N14" s="17">
        <v>30.5</v>
      </c>
      <c r="O14" s="17">
        <v>39.4</v>
      </c>
      <c r="P14" s="17">
        <v>30</v>
      </c>
      <c r="Q14" s="17">
        <v>29.5</v>
      </c>
      <c r="R14" s="17">
        <v>24</v>
      </c>
      <c r="S14" s="17">
        <v>30.3</v>
      </c>
    </row>
    <row r="15" spans="1:20" ht="12.75" customHeight="1" x14ac:dyDescent="0.3">
      <c r="A15" s="16"/>
      <c r="B15" s="73" t="s">
        <v>85</v>
      </c>
      <c r="C15" s="38" t="s">
        <v>86</v>
      </c>
      <c r="D15" s="17">
        <v>24</v>
      </c>
      <c r="E15" s="17">
        <v>24</v>
      </c>
      <c r="F15" s="17">
        <v>24.5</v>
      </c>
      <c r="G15" s="17">
        <v>24</v>
      </c>
      <c r="H15" s="17">
        <v>48.5</v>
      </c>
      <c r="I15" s="17">
        <v>24</v>
      </c>
      <c r="J15" s="17">
        <v>24</v>
      </c>
      <c r="K15" s="17">
        <v>24</v>
      </c>
      <c r="L15" s="17">
        <v>37.200000000000003</v>
      </c>
      <c r="M15" s="17">
        <v>42</v>
      </c>
      <c r="N15" s="17">
        <v>25</v>
      </c>
      <c r="O15" s="17">
        <v>28.4</v>
      </c>
      <c r="P15" s="17">
        <v>24.5</v>
      </c>
      <c r="Q15" s="17">
        <v>24</v>
      </c>
      <c r="R15" s="17">
        <v>24</v>
      </c>
      <c r="S15" s="17">
        <v>24.8</v>
      </c>
    </row>
    <row r="16" spans="1:20" ht="24.75" customHeight="1" x14ac:dyDescent="0.3">
      <c r="A16" s="16"/>
      <c r="B16" s="38" t="s">
        <v>87</v>
      </c>
      <c r="C16" s="38" t="s">
        <v>88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30" customHeight="1" x14ac:dyDescent="0.3">
      <c r="A17" s="16"/>
      <c r="B17" s="38" t="s">
        <v>89</v>
      </c>
      <c r="C17" s="38" t="s">
        <v>90</v>
      </c>
      <c r="D17" s="17">
        <v>142.19999999999999</v>
      </c>
      <c r="E17" s="17">
        <v>36.6</v>
      </c>
      <c r="F17" s="17">
        <v>44.1</v>
      </c>
      <c r="G17" s="17">
        <v>32.200000000000003</v>
      </c>
      <c r="H17" s="17">
        <v>103.2</v>
      </c>
      <c r="I17" s="17">
        <v>62.7</v>
      </c>
      <c r="J17" s="17">
        <v>68</v>
      </c>
      <c r="K17" s="17">
        <v>78</v>
      </c>
      <c r="L17" s="17">
        <v>36.200000000000003</v>
      </c>
      <c r="M17" s="17">
        <v>37.9</v>
      </c>
      <c r="N17" s="17">
        <v>36.9</v>
      </c>
      <c r="O17" s="17">
        <v>58</v>
      </c>
      <c r="P17" s="17">
        <v>2.2000000000000002</v>
      </c>
      <c r="Q17" s="17">
        <v>1.4</v>
      </c>
      <c r="R17" s="17">
        <v>3.3</v>
      </c>
      <c r="S17" s="17">
        <v>1.2</v>
      </c>
    </row>
  </sheetData>
  <mergeCells count="6">
    <mergeCell ref="A5:B5"/>
    <mergeCell ref="D5:S5"/>
    <mergeCell ref="B1:S1"/>
    <mergeCell ref="B2:S2"/>
    <mergeCell ref="A4:B4"/>
    <mergeCell ref="D4:S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topLeftCell="D1" zoomScaleNormal="100" zoomScaleSheetLayoutView="100" workbookViewId="0">
      <selection activeCell="D5" sqref="D5:S5"/>
    </sheetView>
  </sheetViews>
  <sheetFormatPr defaultColWidth="0.88671875" defaultRowHeight="13.2" x14ac:dyDescent="0.25"/>
  <cols>
    <col min="1" max="1" width="0.88671875" style="1"/>
    <col min="2" max="2" width="43.6640625" style="1" customWidth="1"/>
    <col min="3" max="3" width="13.44140625" style="1" customWidth="1"/>
    <col min="4" max="19" width="12.77734375" style="1" customWidth="1"/>
    <col min="20" max="16384" width="0.88671875" style="1"/>
  </cols>
  <sheetData>
    <row r="1" spans="1:19" ht="33" customHeight="1" x14ac:dyDescent="0.3">
      <c r="B1" s="56" t="s">
        <v>32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s="11" customFormat="1" ht="48" customHeight="1" x14ac:dyDescent="0.3">
      <c r="B2" s="57" t="s">
        <v>33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30" customHeight="1" x14ac:dyDescent="0.25"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</row>
    <row r="4" spans="1:19" s="12" customFormat="1" ht="30" customHeight="1" x14ac:dyDescent="0.25">
      <c r="A4" s="51" t="s">
        <v>31</v>
      </c>
      <c r="B4" s="52"/>
      <c r="C4" s="34" t="s">
        <v>2</v>
      </c>
      <c r="D4" s="53" t="s">
        <v>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13" customFormat="1" ht="13.5" customHeight="1" x14ac:dyDescent="0.25">
      <c r="A5" s="45">
        <v>1</v>
      </c>
      <c r="B5" s="46"/>
      <c r="C5" s="33">
        <v>2</v>
      </c>
      <c r="D5" s="47">
        <v>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2.75" customHeight="1" x14ac:dyDescent="0.3">
      <c r="A6" s="14"/>
      <c r="B6" s="38" t="s">
        <v>91</v>
      </c>
      <c r="C6" s="38" t="s">
        <v>97</v>
      </c>
      <c r="D6" s="7">
        <f>'стр.22,'!D8</f>
        <v>104.7</v>
      </c>
      <c r="E6" s="7">
        <f>'стр.22,'!E8</f>
        <v>430.9</v>
      </c>
      <c r="F6" s="7">
        <f>'стр.22,'!F8</f>
        <v>74.2</v>
      </c>
      <c r="G6" s="7">
        <f>'стр.22,'!G8</f>
        <v>278.10000000000002</v>
      </c>
      <c r="H6" s="7">
        <f>'стр.22,'!H8</f>
        <v>91.8</v>
      </c>
      <c r="I6" s="7">
        <f>'стр.22,'!I8</f>
        <v>151.6</v>
      </c>
      <c r="J6" s="7">
        <f>'стр.22,'!J8</f>
        <v>199.7</v>
      </c>
      <c r="K6" s="7">
        <f>'стр.22,'!K8</f>
        <v>157.9</v>
      </c>
      <c r="L6" s="7">
        <f>'стр.22,'!L8</f>
        <v>123.8</v>
      </c>
      <c r="M6" s="7">
        <f>'стр.22,'!M8</f>
        <v>78.5</v>
      </c>
      <c r="N6" s="7">
        <f>'стр.22,'!N8</f>
        <v>183.3</v>
      </c>
      <c r="O6" s="7">
        <f>'стр.22,'!O8</f>
        <v>190.5</v>
      </c>
      <c r="P6" s="7">
        <f>'стр.22,'!P8</f>
        <v>68.099999999999994</v>
      </c>
      <c r="Q6" s="7">
        <f>'стр.22,'!Q8</f>
        <v>124.9</v>
      </c>
      <c r="R6" s="7">
        <f>'стр.22,'!R8</f>
        <v>62.1</v>
      </c>
      <c r="S6" s="7">
        <f>'стр.22,'!S8</f>
        <v>68.400000000000006</v>
      </c>
    </row>
    <row r="7" spans="1:19" ht="43.2" x14ac:dyDescent="0.3">
      <c r="A7" s="19"/>
      <c r="B7" s="38" t="s">
        <v>92</v>
      </c>
      <c r="C7" s="38" t="s">
        <v>98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4.4" x14ac:dyDescent="0.3">
      <c r="A8" s="14"/>
      <c r="B8" s="38" t="s">
        <v>93</v>
      </c>
      <c r="C8" s="38" t="s">
        <v>99</v>
      </c>
      <c r="D8" s="7">
        <f>D6</f>
        <v>104.7</v>
      </c>
      <c r="E8" s="7">
        <f t="shared" ref="E8:S8" si="0">E6</f>
        <v>430.9</v>
      </c>
      <c r="F8" s="7">
        <f t="shared" si="0"/>
        <v>74.2</v>
      </c>
      <c r="G8" s="7">
        <f t="shared" si="0"/>
        <v>278.10000000000002</v>
      </c>
      <c r="H8" s="7">
        <f t="shared" si="0"/>
        <v>91.8</v>
      </c>
      <c r="I8" s="7">
        <f t="shared" si="0"/>
        <v>151.6</v>
      </c>
      <c r="J8" s="7">
        <f t="shared" si="0"/>
        <v>199.7</v>
      </c>
      <c r="K8" s="7">
        <f t="shared" si="0"/>
        <v>157.9</v>
      </c>
      <c r="L8" s="7">
        <f t="shared" si="0"/>
        <v>123.8</v>
      </c>
      <c r="M8" s="7">
        <f t="shared" si="0"/>
        <v>78.5</v>
      </c>
      <c r="N8" s="7">
        <f t="shared" si="0"/>
        <v>183.3</v>
      </c>
      <c r="O8" s="7">
        <f t="shared" si="0"/>
        <v>190.5</v>
      </c>
      <c r="P8" s="7">
        <f t="shared" si="0"/>
        <v>68.099999999999994</v>
      </c>
      <c r="Q8" s="7">
        <f t="shared" si="0"/>
        <v>124.9</v>
      </c>
      <c r="R8" s="7">
        <f t="shared" si="0"/>
        <v>62.1</v>
      </c>
      <c r="S8" s="7">
        <f t="shared" si="0"/>
        <v>68.400000000000006</v>
      </c>
    </row>
    <row r="9" spans="1:19" ht="12.75" customHeight="1" x14ac:dyDescent="0.3">
      <c r="A9" s="16"/>
      <c r="B9" s="38" t="s">
        <v>94</v>
      </c>
      <c r="C9" s="38" t="s">
        <v>100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2.75" customHeight="1" x14ac:dyDescent="0.3">
      <c r="A10" s="16"/>
      <c r="B10" s="38" t="s">
        <v>95</v>
      </c>
      <c r="C10" s="38" t="s">
        <v>101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4.4" x14ac:dyDescent="0.3">
      <c r="A11" s="19"/>
      <c r="B11" s="38" t="s">
        <v>96</v>
      </c>
      <c r="C11" s="38" t="s">
        <v>102</v>
      </c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4" spans="1:19" ht="12.75" customHeight="1" x14ac:dyDescent="0.25"/>
    <row r="15" spans="1:19" ht="12.75" customHeight="1" x14ac:dyDescent="0.25">
      <c r="C15" s="20"/>
      <c r="D15" s="20"/>
      <c r="E15" s="20"/>
      <c r="F15" s="20"/>
    </row>
    <row r="16" spans="1:19" ht="12.75" customHeight="1" x14ac:dyDescent="0.25">
      <c r="C16" s="20"/>
      <c r="D16" s="20"/>
      <c r="E16" s="20"/>
      <c r="F16" s="20"/>
    </row>
    <row r="17" spans="1:19" ht="12.75" customHeight="1" x14ac:dyDescent="0.25">
      <c r="C17" s="20"/>
      <c r="D17" s="20"/>
      <c r="E17" s="20"/>
      <c r="F17" s="20"/>
    </row>
    <row r="18" spans="1:19" ht="12.75" customHeight="1" x14ac:dyDescent="0.25">
      <c r="C18" s="20"/>
      <c r="D18" s="20"/>
      <c r="E18" s="20"/>
      <c r="F18" s="20"/>
    </row>
    <row r="19" spans="1:19" ht="12.75" customHeight="1" x14ac:dyDescent="0.25">
      <c r="C19" s="20"/>
      <c r="D19" s="20"/>
      <c r="E19" s="20"/>
      <c r="F19" s="20"/>
    </row>
    <row r="20" spans="1:19" ht="12.75" customHeight="1" x14ac:dyDescent="0.25"/>
    <row r="21" spans="1:19" ht="15" customHeight="1" x14ac:dyDescent="0.25"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9" s="20" customFormat="1" ht="13.5" customHeight="1" x14ac:dyDescent="0.2">
      <c r="A22" s="21"/>
      <c r="B22" s="13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9" ht="6" customHeight="1" x14ac:dyDescent="0.25">
      <c r="A23" s="21"/>
      <c r="B23" s="21"/>
      <c r="C23" s="22"/>
      <c r="D23" s="22"/>
      <c r="E23" s="22"/>
      <c r="F23" s="22"/>
      <c r="G23" s="22"/>
      <c r="H23" s="22"/>
      <c r="I23" s="22"/>
    </row>
    <row r="24" spans="1:19" x14ac:dyDescent="0.25">
      <c r="C24" s="37"/>
      <c r="D24" s="62"/>
      <c r="E24" s="62"/>
      <c r="F24" s="62"/>
      <c r="G24" s="63">
        <v>202</v>
      </c>
      <c r="H24" s="63"/>
      <c r="I24" s="63"/>
      <c r="J24" s="63"/>
      <c r="K24" s="63"/>
      <c r="L24" s="64"/>
      <c r="M24" s="64"/>
      <c r="N24" s="64"/>
      <c r="O24" s="1" t="s">
        <v>34</v>
      </c>
    </row>
    <row r="25" spans="1:19" x14ac:dyDescent="0.25">
      <c r="A25" s="13"/>
      <c r="B25" s="13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8" spans="1:19" x14ac:dyDescent="0.25">
      <c r="A28" s="23"/>
      <c r="B28" s="23"/>
    </row>
    <row r="29" spans="1:19" s="24" customFormat="1" ht="36" customHeight="1" x14ac:dyDescent="0.2">
      <c r="A29" s="61" t="s">
        <v>35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1:19" s="24" customFormat="1" ht="21.75" customHeight="1" x14ac:dyDescent="0.2">
      <c r="A30" s="61" t="s">
        <v>36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 ht="3" customHeight="1" x14ac:dyDescent="0.25"/>
  </sheetData>
  <mergeCells count="14">
    <mergeCell ref="A5:B5"/>
    <mergeCell ref="D5:S5"/>
    <mergeCell ref="B1:S1"/>
    <mergeCell ref="B2:S2"/>
    <mergeCell ref="A4:B4"/>
    <mergeCell ref="D4:S4"/>
    <mergeCell ref="C22:R22"/>
    <mergeCell ref="C21:R21"/>
    <mergeCell ref="C25:R25"/>
    <mergeCell ref="A29:S29"/>
    <mergeCell ref="A30:S30"/>
    <mergeCell ref="D24:F24"/>
    <mergeCell ref="G24:K24"/>
    <mergeCell ref="L24:N2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стр.19</vt:lpstr>
      <vt:lpstr>стр.20</vt:lpstr>
      <vt:lpstr>стр.22,</vt:lpstr>
      <vt:lpstr>стр.23</vt:lpstr>
      <vt:lpstr>стр.19!Область_печати</vt:lpstr>
      <vt:lpstr>стр.20!Область_печати</vt:lpstr>
      <vt:lpstr>'стр.22,'!Область_печати</vt:lpstr>
      <vt:lpstr>стр.23!Область_печати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</dc:creator>
  <cp:lastModifiedBy>888</cp:lastModifiedBy>
  <cp:lastPrinted>2024-01-15T08:30:59Z</cp:lastPrinted>
  <dcterms:created xsi:type="dcterms:W3CDTF">2023-01-18T13:23:53Z</dcterms:created>
  <dcterms:modified xsi:type="dcterms:W3CDTF">2024-01-16T09:37:25Z</dcterms:modified>
</cp:coreProperties>
</file>